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<sst xmlns="http://schemas.openxmlformats.org/spreadsheetml/2006/main" count="111" uniqueCount="89">
  <si>
    <t>Nazwa jednostki</t>
  </si>
  <si>
    <t>RACHUNEK ZYSKÓW I STRAT</t>
  </si>
  <si>
    <t>Numer statystyczny -regon</t>
  </si>
  <si>
    <t>(wariant kalkulacyjny)</t>
  </si>
  <si>
    <t>Wiersz</t>
  </si>
  <si>
    <t>Wyszczególnienie</t>
  </si>
  <si>
    <t>Kwota za rok</t>
  </si>
  <si>
    <t>ubiegły</t>
  </si>
  <si>
    <t>bieżący</t>
  </si>
  <si>
    <t>A.</t>
  </si>
  <si>
    <t>Przychody</t>
  </si>
  <si>
    <t>A.1.</t>
  </si>
  <si>
    <t>Przychody netto ze sprzedaży produktów, towarów i materiałów, w tym:</t>
  </si>
  <si>
    <t>I.</t>
  </si>
  <si>
    <t>Przychody netto ze sprzedaży produktów</t>
  </si>
  <si>
    <t>II.</t>
  </si>
  <si>
    <t>Przychody netto ze sprzedaży towarów i materiałów</t>
  </si>
  <si>
    <t>A.2.</t>
  </si>
  <si>
    <t>Przychody z działalności statutowej.</t>
  </si>
  <si>
    <t>Składki brutto określone statutem.</t>
  </si>
  <si>
    <t>Inne przychody określone statutem</t>
  </si>
  <si>
    <t>B.</t>
  </si>
  <si>
    <t>Koszty</t>
  </si>
  <si>
    <t>B1.</t>
  </si>
  <si>
    <t>Koszty sprzedanych produktów, towarów i materiałów, w tym:</t>
  </si>
  <si>
    <t>Koszt wytworzenia sprzedanych produktów</t>
  </si>
  <si>
    <t>Wartość sprzedanych towarów i materiałów</t>
  </si>
  <si>
    <t>B.2.</t>
  </si>
  <si>
    <t>Koszty realizacji zadań statutowych</t>
  </si>
  <si>
    <t>C.</t>
  </si>
  <si>
    <t>Wynik finansowy działalności</t>
  </si>
  <si>
    <t>C1.</t>
  </si>
  <si>
    <t>Zysk(strata) brutto ze sprzedaży(A.1-B.1)</t>
  </si>
  <si>
    <t>C.2</t>
  </si>
  <si>
    <t>Wynik finansowy działalności statutowej(A.2-B.2)</t>
  </si>
  <si>
    <t>D.</t>
  </si>
  <si>
    <t>Koszty sprzedaży</t>
  </si>
  <si>
    <t>E.</t>
  </si>
  <si>
    <t>Koszty ogólnego zarządu</t>
  </si>
  <si>
    <t>F.</t>
  </si>
  <si>
    <t>Zysk(strata)na sprzedaży(C-D-E)</t>
  </si>
  <si>
    <t>G.</t>
  </si>
  <si>
    <t>Pozostałe przychody operacyjne</t>
  </si>
  <si>
    <t>Zyska ze zbycia niefinansowych aktywów trwałych</t>
  </si>
  <si>
    <t>Inne przychody operacyjne</t>
  </si>
  <si>
    <t>H.</t>
  </si>
  <si>
    <t>Pozostałe koszty operacyjne</t>
  </si>
  <si>
    <t>Strata ze zbycia niefinansowych aktywów trwałych</t>
  </si>
  <si>
    <t>Aktualizacja wartości aktywów niefinansowych</t>
  </si>
  <si>
    <t>III.</t>
  </si>
  <si>
    <t>Inne koszty operacyjne</t>
  </si>
  <si>
    <t>Zysk (strata) z działalności operacyjnej.(F+G-H)</t>
  </si>
  <si>
    <t>J.</t>
  </si>
  <si>
    <t>Przychody finansowe</t>
  </si>
  <si>
    <t>Dywidendy i udziały w zyskach w tym</t>
  </si>
  <si>
    <t>Odsetki</t>
  </si>
  <si>
    <t>Zysk ze zbycia inwestycji</t>
  </si>
  <si>
    <t>IV.</t>
  </si>
  <si>
    <t>Aktualizacja wartości inwestycji</t>
  </si>
  <si>
    <t>V.</t>
  </si>
  <si>
    <t>Inne</t>
  </si>
  <si>
    <t>K.</t>
  </si>
  <si>
    <t>Koszty finansowe</t>
  </si>
  <si>
    <t>Strata ze zbycia inwestycji</t>
  </si>
  <si>
    <t>Zysk(strata) z działalności gospodarczej(A1-D)</t>
  </si>
  <si>
    <t>M.</t>
  </si>
  <si>
    <t>Wynik zdarzeń nadzwyczajnych (MI.-MII.)</t>
  </si>
  <si>
    <t>Zyski nadzwyczajne</t>
  </si>
  <si>
    <t>Straty nadzwyczajne</t>
  </si>
  <si>
    <t>N.</t>
  </si>
  <si>
    <t>Zysk(strata) brutto(I+/-J)</t>
  </si>
  <si>
    <t>N.1</t>
  </si>
  <si>
    <t>Zysk(strata) brutto- działalność gospodarcza</t>
  </si>
  <si>
    <t>N.2</t>
  </si>
  <si>
    <t>Zysk(strata) brutto- działalność statutowa</t>
  </si>
  <si>
    <t>O.</t>
  </si>
  <si>
    <t>Podatek dochodowy</t>
  </si>
  <si>
    <t>P.</t>
  </si>
  <si>
    <t>Pozostałe obowiązkowe zmniejszenia zysku (zwiększenia straty)</t>
  </si>
  <si>
    <t>R.</t>
  </si>
  <si>
    <t>Miejscowość</t>
  </si>
  <si>
    <r>
      <t>Imi</t>
    </r>
    <r>
      <rPr>
        <sz val="9"/>
        <color indexed="8"/>
        <rFont val="Times New Roman"/>
        <family val="1"/>
      </rPr>
      <t>ę i nazwisko oraz podpis osoby, której powierzono prowadzenie ksiąg rachunkowych.</t>
    </r>
  </si>
  <si>
    <r>
      <t>Imi</t>
    </r>
    <r>
      <rPr>
        <sz val="9"/>
        <color indexed="8"/>
        <rFont val="Times New Roman"/>
        <family val="1"/>
      </rPr>
      <t>ę i nazwisko oraz podpis kierownika jednostki</t>
    </r>
  </si>
  <si>
    <t>data</t>
  </si>
  <si>
    <t>II</t>
  </si>
  <si>
    <t>Nadwyżka przychodów nad kosztami roku poprzedniego</t>
  </si>
  <si>
    <t xml:space="preserve"> Zysk (strata) netto (K-L-M)</t>
  </si>
  <si>
    <t>31.03.2017</t>
  </si>
  <si>
    <t>Sporządzony na dzień  31.12.2016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</si>
</sst>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49" fontId="19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 wrapText="1"/>
    </xf>
    <xf numFmtId="2" fontId="19" fillId="24" borderId="10" xfId="0" applyNumberFormat="1" applyFont="1" applyFill="1" applyBorder="1" applyAlignment="1">
      <alignment vertical="top" wrapText="1"/>
    </xf>
    <xf numFmtId="0" fontId="19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left" vertical="top" wrapText="1"/>
    </xf>
    <xf numFmtId="164" fontId="18" fillId="0" borderId="0" xfId="0" applyNumberFormat="1" applyFont="1" applyAlignment="1">
      <alignment horizontal="right"/>
    </xf>
    <xf numFmtId="0" fontId="19" fillId="24" borderId="10" xfId="0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vertical="top" wrapText="1"/>
    </xf>
    <xf numFmtId="2" fontId="19" fillId="24" borderId="11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18" fillId="0" borderId="0" xfId="0" applyFont="1" applyAlignment="1">
      <alignment wrapText="1"/>
    </xf>
    <xf numFmtId="49" fontId="18" fillId="24" borderId="0" xfId="0" applyNumberFormat="1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49" fontId="19" fillId="24" borderId="11" xfId="0" applyNumberFormat="1" applyFont="1" applyFill="1" applyBorder="1" applyAlignment="1">
      <alignment vertical="top" wrapText="1"/>
    </xf>
    <xf numFmtId="0" fontId="20" fillId="24" borderId="11" xfId="0" applyFont="1" applyFill="1" applyBorder="1" applyAlignment="1">
      <alignment horizontal="center" vertical="top" wrapText="1"/>
    </xf>
    <xf numFmtId="49" fontId="19" fillId="24" borderId="12" xfId="0" applyNumberFormat="1" applyFont="1" applyFill="1" applyBorder="1" applyAlignment="1">
      <alignment vertical="top" wrapText="1"/>
    </xf>
    <xf numFmtId="0" fontId="19" fillId="24" borderId="12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vertical="top" wrapText="1"/>
    </xf>
    <xf numFmtId="49" fontId="19" fillId="24" borderId="13" xfId="0" applyNumberFormat="1" applyFont="1" applyFill="1" applyBorder="1" applyAlignment="1">
      <alignment vertical="top" wrapText="1"/>
    </xf>
    <xf numFmtId="0" fontId="20" fillId="24" borderId="13" xfId="0" applyFont="1" applyFill="1" applyBorder="1" applyAlignment="1">
      <alignment horizontal="left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8" fillId="24" borderId="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7">
      <selection activeCell="D21" sqref="D21"/>
    </sheetView>
  </sheetViews>
  <sheetFormatPr defaultColWidth="10.5" defaultRowHeight="14.25"/>
  <cols>
    <col min="1" max="1" width="11.5" style="1" customWidth="1"/>
    <col min="2" max="2" width="32.09765625" style="2" customWidth="1"/>
    <col min="3" max="4" width="17.5" style="2" customWidth="1"/>
    <col min="5" max="5" width="12.5" style="3" customWidth="1"/>
    <col min="6" max="16384" width="10.5" style="2" customWidth="1"/>
  </cols>
  <sheetData>
    <row r="1" spans="1:4" ht="12" customHeight="1">
      <c r="A1" s="23" t="s">
        <v>0</v>
      </c>
      <c r="B1" s="23"/>
      <c r="C1" s="24" t="s">
        <v>1</v>
      </c>
      <c r="D1" s="24"/>
    </row>
    <row r="2" spans="1:4" ht="13.5" customHeight="1">
      <c r="A2" s="25"/>
      <c r="B2" s="25"/>
      <c r="C2" s="26"/>
      <c r="D2" s="26"/>
    </row>
    <row r="3" spans="1:4" ht="12" customHeight="1">
      <c r="A3" s="25" t="s">
        <v>2</v>
      </c>
      <c r="B3" s="25"/>
      <c r="C3" s="27" t="s">
        <v>3</v>
      </c>
      <c r="D3" s="27"/>
    </row>
    <row r="4" spans="1:4" ht="13.5" customHeight="1">
      <c r="A4" s="25"/>
      <c r="B4" s="25"/>
      <c r="C4" s="28"/>
      <c r="D4" s="28"/>
    </row>
    <row r="5" spans="1:4" ht="12" customHeight="1">
      <c r="A5" s="29"/>
      <c r="B5" s="29"/>
      <c r="C5" s="30" t="s">
        <v>88</v>
      </c>
      <c r="D5" s="30"/>
    </row>
    <row r="6" spans="1:4" ht="12" customHeight="1">
      <c r="A6" s="4" t="s">
        <v>4</v>
      </c>
      <c r="B6" s="5" t="s">
        <v>5</v>
      </c>
      <c r="C6" s="31" t="s">
        <v>6</v>
      </c>
      <c r="D6" s="31"/>
    </row>
    <row r="7" spans="1:4" ht="12">
      <c r="A7" s="4"/>
      <c r="B7" s="5"/>
      <c r="C7" s="22" t="s">
        <v>7</v>
      </c>
      <c r="D7" s="5" t="s">
        <v>8</v>
      </c>
    </row>
    <row r="8" spans="1:4" ht="12">
      <c r="A8" s="6">
        <v>1</v>
      </c>
      <c r="B8" s="7">
        <v>2</v>
      </c>
      <c r="C8" s="7">
        <v>3</v>
      </c>
      <c r="D8" s="7">
        <v>4</v>
      </c>
    </row>
    <row r="9" spans="1:4" ht="12">
      <c r="A9" s="6" t="s">
        <v>9</v>
      </c>
      <c r="B9" s="8" t="s">
        <v>10</v>
      </c>
      <c r="C9" s="9">
        <f>C10+C13</f>
        <v>1030600.36</v>
      </c>
      <c r="D9" s="9">
        <f>D10+D13</f>
        <v>1430914.26</v>
      </c>
    </row>
    <row r="10" spans="1:4" ht="24">
      <c r="A10" s="4" t="s">
        <v>11</v>
      </c>
      <c r="B10" s="10" t="s">
        <v>12</v>
      </c>
      <c r="C10" s="9">
        <f>SUM(C11:C12)</f>
        <v>879304.86</v>
      </c>
      <c r="D10" s="9">
        <f>SUM(D11:D12)</f>
        <v>908102.17</v>
      </c>
    </row>
    <row r="11" spans="1:4" ht="12">
      <c r="A11" s="4" t="s">
        <v>13</v>
      </c>
      <c r="B11" s="10" t="s">
        <v>14</v>
      </c>
      <c r="C11" s="9">
        <v>223231.92</v>
      </c>
      <c r="D11" s="9">
        <v>230766.16</v>
      </c>
    </row>
    <row r="12" spans="1:4" ht="24">
      <c r="A12" s="4" t="s">
        <v>15</v>
      </c>
      <c r="B12" s="10" t="s">
        <v>16</v>
      </c>
      <c r="C12" s="9">
        <v>656072.94</v>
      </c>
      <c r="D12" s="9">
        <v>677336.01</v>
      </c>
    </row>
    <row r="13" spans="1:4" ht="12">
      <c r="A13" s="4" t="s">
        <v>17</v>
      </c>
      <c r="B13" s="10" t="s">
        <v>18</v>
      </c>
      <c r="C13" s="9">
        <f>SUM(C14:C15)</f>
        <v>151295.5</v>
      </c>
      <c r="D13" s="9">
        <f>SUM(D14:D15)</f>
        <v>522812.09</v>
      </c>
    </row>
    <row r="14" spans="1:4" ht="12">
      <c r="A14" s="4" t="s">
        <v>13</v>
      </c>
      <c r="B14" s="10" t="s">
        <v>19</v>
      </c>
      <c r="C14" s="9"/>
      <c r="D14" s="9"/>
    </row>
    <row r="15" spans="1:4" ht="12">
      <c r="A15" s="4" t="s">
        <v>15</v>
      </c>
      <c r="B15" s="10" t="s">
        <v>20</v>
      </c>
      <c r="C15" s="9">
        <v>151295.5</v>
      </c>
      <c r="D15" s="9">
        <v>522812.09</v>
      </c>
    </row>
    <row r="16" spans="1:4" ht="12">
      <c r="A16" s="6" t="s">
        <v>21</v>
      </c>
      <c r="B16" s="8" t="s">
        <v>22</v>
      </c>
      <c r="C16" s="9">
        <f>C17+C20</f>
        <v>968813.1100000001</v>
      </c>
      <c r="D16" s="9">
        <f>D17+D20</f>
        <v>1513130.83</v>
      </c>
    </row>
    <row r="17" spans="1:4" ht="24">
      <c r="A17" s="4" t="s">
        <v>23</v>
      </c>
      <c r="B17" s="10" t="s">
        <v>24</v>
      </c>
      <c r="C17" s="9">
        <f>SUM(C18:C19)</f>
        <v>804119.65</v>
      </c>
      <c r="D17" s="9">
        <f>SUM(D18:D19)</f>
        <v>899867.35</v>
      </c>
    </row>
    <row r="18" spans="1:4" ht="12">
      <c r="A18" s="4" t="s">
        <v>13</v>
      </c>
      <c r="B18" s="10" t="s">
        <v>25</v>
      </c>
      <c r="C18" s="9">
        <v>270303.48</v>
      </c>
      <c r="D18" s="9">
        <v>333627.03</v>
      </c>
    </row>
    <row r="19" spans="1:4" ht="12">
      <c r="A19" s="4" t="s">
        <v>15</v>
      </c>
      <c r="B19" s="10" t="s">
        <v>26</v>
      </c>
      <c r="C19" s="9">
        <v>533816.17</v>
      </c>
      <c r="D19" s="9">
        <v>566240.32</v>
      </c>
    </row>
    <row r="20" spans="1:4" ht="12">
      <c r="A20" s="4" t="s">
        <v>27</v>
      </c>
      <c r="B20" s="10" t="s">
        <v>28</v>
      </c>
      <c r="C20" s="9">
        <f>107758.77+56934.69</f>
        <v>164693.46000000002</v>
      </c>
      <c r="D20" s="9">
        <f>235413.89+377849.59</f>
        <v>613263.48</v>
      </c>
    </row>
    <row r="21" spans="1:4" ht="12">
      <c r="A21" s="6" t="s">
        <v>29</v>
      </c>
      <c r="B21" s="8" t="s">
        <v>30</v>
      </c>
      <c r="C21" s="9">
        <f>C22+C23</f>
        <v>61787.24999999994</v>
      </c>
      <c r="D21" s="9">
        <f>D22+D23</f>
        <v>-82216.56999999989</v>
      </c>
    </row>
    <row r="22" spans="1:4" ht="12">
      <c r="A22" s="4" t="s">
        <v>31</v>
      </c>
      <c r="B22" s="10" t="s">
        <v>32</v>
      </c>
      <c r="C22" s="9">
        <f>C10-C17</f>
        <v>75185.20999999996</v>
      </c>
      <c r="D22" s="9">
        <f>D10-D17</f>
        <v>8234.820000000065</v>
      </c>
    </row>
    <row r="23" spans="1:4" ht="24">
      <c r="A23" s="4" t="s">
        <v>33</v>
      </c>
      <c r="B23" s="10" t="s">
        <v>34</v>
      </c>
      <c r="C23" s="9">
        <f>C13-C20</f>
        <v>-13397.960000000021</v>
      </c>
      <c r="D23" s="9">
        <f>D13-D20</f>
        <v>-90451.38999999996</v>
      </c>
    </row>
    <row r="24" spans="1:4" ht="12">
      <c r="A24" s="6" t="s">
        <v>35</v>
      </c>
      <c r="B24" s="8" t="s">
        <v>36</v>
      </c>
      <c r="C24" s="9">
        <v>0</v>
      </c>
      <c r="D24" s="9">
        <v>0</v>
      </c>
    </row>
    <row r="25" spans="1:4" ht="12">
      <c r="A25" s="6" t="s">
        <v>37</v>
      </c>
      <c r="B25" s="8" t="s">
        <v>38</v>
      </c>
      <c r="C25" s="9">
        <v>78.32</v>
      </c>
      <c r="D25" s="9">
        <v>0</v>
      </c>
    </row>
    <row r="26" spans="1:4" ht="12">
      <c r="A26" s="6" t="s">
        <v>39</v>
      </c>
      <c r="B26" s="11" t="s">
        <v>40</v>
      </c>
      <c r="C26" s="9">
        <f>C22-C24-C25</f>
        <v>75106.88999999996</v>
      </c>
      <c r="D26" s="9">
        <f>D22-D24-D25</f>
        <v>8234.820000000065</v>
      </c>
    </row>
    <row r="27" spans="1:4" ht="12">
      <c r="A27" s="6" t="s">
        <v>41</v>
      </c>
      <c r="B27" s="8" t="s">
        <v>42</v>
      </c>
      <c r="C27" s="9">
        <f>SUM(C28:C30)</f>
        <v>123726.2</v>
      </c>
      <c r="D27" s="9">
        <f>SUM(D28:D30)</f>
        <v>173817.50999999998</v>
      </c>
    </row>
    <row r="28" spans="1:4" ht="24">
      <c r="A28" s="4" t="s">
        <v>13</v>
      </c>
      <c r="B28" s="10" t="s">
        <v>43</v>
      </c>
      <c r="C28" s="9"/>
      <c r="D28" s="9"/>
    </row>
    <row r="29" spans="1:4" ht="24">
      <c r="A29" s="4" t="s">
        <v>84</v>
      </c>
      <c r="B29" s="10" t="s">
        <v>85</v>
      </c>
      <c r="C29" s="9">
        <v>82929.62</v>
      </c>
      <c r="D29" s="9">
        <v>168623.05</v>
      </c>
    </row>
    <row r="30" spans="1:4" ht="12">
      <c r="A30" s="4" t="s">
        <v>49</v>
      </c>
      <c r="B30" s="10" t="s">
        <v>44</v>
      </c>
      <c r="C30" s="9">
        <f>32300.38+8496.2</f>
        <v>40796.58</v>
      </c>
      <c r="D30" s="9">
        <v>5194.46</v>
      </c>
    </row>
    <row r="31" spans="1:4" ht="12">
      <c r="A31" s="6" t="s">
        <v>45</v>
      </c>
      <c r="B31" s="8" t="s">
        <v>46</v>
      </c>
      <c r="C31" s="9">
        <f>SUM(C32:C34)</f>
        <v>15143.61</v>
      </c>
      <c r="D31" s="9">
        <f>SUM(D32:D34)</f>
        <v>11377.94</v>
      </c>
    </row>
    <row r="32" spans="1:4" ht="24">
      <c r="A32" s="4" t="s">
        <v>13</v>
      </c>
      <c r="B32" s="10" t="s">
        <v>47</v>
      </c>
      <c r="C32" s="9"/>
      <c r="D32" s="9"/>
    </row>
    <row r="33" spans="1:4" ht="24">
      <c r="A33" s="4" t="s">
        <v>15</v>
      </c>
      <c r="B33" s="10" t="s">
        <v>48</v>
      </c>
      <c r="C33" s="9"/>
      <c r="D33" s="9"/>
    </row>
    <row r="34" spans="1:4" ht="12">
      <c r="A34" s="4" t="s">
        <v>49</v>
      </c>
      <c r="B34" s="10" t="s">
        <v>50</v>
      </c>
      <c r="C34" s="9">
        <v>15143.61</v>
      </c>
      <c r="D34" s="9">
        <v>11377.94</v>
      </c>
    </row>
    <row r="35" spans="1:4" ht="24">
      <c r="A35" s="6" t="s">
        <v>13</v>
      </c>
      <c r="B35" s="8" t="s">
        <v>51</v>
      </c>
      <c r="C35" s="9">
        <f>C26+C27-C31</f>
        <v>183689.47999999998</v>
      </c>
      <c r="D35" s="9">
        <f>D26+D27-D31</f>
        <v>170674.39000000004</v>
      </c>
    </row>
    <row r="36" spans="1:4" ht="12">
      <c r="A36" s="6" t="s">
        <v>52</v>
      </c>
      <c r="B36" s="8" t="s">
        <v>53</v>
      </c>
      <c r="C36" s="9">
        <f>SUM(C37:C40)</f>
        <v>0</v>
      </c>
      <c r="D36" s="9">
        <f>SUM(D37:D40)</f>
        <v>0</v>
      </c>
    </row>
    <row r="37" spans="1:4" ht="12">
      <c r="A37" s="4" t="s">
        <v>13</v>
      </c>
      <c r="B37" s="10" t="s">
        <v>54</v>
      </c>
      <c r="C37" s="9"/>
      <c r="D37" s="9"/>
    </row>
    <row r="38" spans="1:5" ht="12">
      <c r="A38" s="4" t="s">
        <v>15</v>
      </c>
      <c r="B38" s="10" t="s">
        <v>55</v>
      </c>
      <c r="C38" s="9">
        <v>0</v>
      </c>
      <c r="D38" s="9">
        <v>0</v>
      </c>
      <c r="E38" s="12"/>
    </row>
    <row r="39" spans="1:4" ht="12">
      <c r="A39" s="4" t="s">
        <v>49</v>
      </c>
      <c r="B39" s="10" t="s">
        <v>56</v>
      </c>
      <c r="C39" s="9"/>
      <c r="D39" s="9"/>
    </row>
    <row r="40" spans="1:4" ht="12">
      <c r="A40" s="4" t="s">
        <v>57</v>
      </c>
      <c r="B40" s="13" t="s">
        <v>58</v>
      </c>
      <c r="C40" s="9"/>
      <c r="D40" s="9"/>
    </row>
    <row r="41" spans="1:4" ht="12">
      <c r="A41" s="4" t="s">
        <v>59</v>
      </c>
      <c r="B41" s="10" t="s">
        <v>60</v>
      </c>
      <c r="C41" s="9"/>
      <c r="D41" s="9"/>
    </row>
    <row r="42" spans="1:4" ht="12">
      <c r="A42" s="6" t="s">
        <v>61</v>
      </c>
      <c r="B42" s="8" t="s">
        <v>62</v>
      </c>
      <c r="C42" s="9">
        <f>SUM(C43:C46)</f>
        <v>1668.47</v>
      </c>
      <c r="D42" s="9">
        <f>SUM(D43:D46)</f>
        <v>2</v>
      </c>
    </row>
    <row r="43" spans="1:4" ht="12">
      <c r="A43" s="4" t="s">
        <v>13</v>
      </c>
      <c r="B43" s="10" t="s">
        <v>55</v>
      </c>
      <c r="C43" s="9">
        <v>0</v>
      </c>
      <c r="D43" s="9">
        <v>2</v>
      </c>
    </row>
    <row r="44" spans="1:4" ht="12">
      <c r="A44" s="4" t="s">
        <v>15</v>
      </c>
      <c r="B44" s="10" t="s">
        <v>63</v>
      </c>
      <c r="C44" s="9"/>
      <c r="D44" s="9"/>
    </row>
    <row r="45" spans="1:4" ht="12">
      <c r="A45" s="4" t="s">
        <v>49</v>
      </c>
      <c r="B45" s="13" t="s">
        <v>58</v>
      </c>
      <c r="C45" s="9"/>
      <c r="D45" s="9"/>
    </row>
    <row r="46" spans="1:4" ht="12">
      <c r="A46" s="4" t="s">
        <v>57</v>
      </c>
      <c r="B46" s="10" t="s">
        <v>60</v>
      </c>
      <c r="C46" s="9">
        <v>1668.47</v>
      </c>
      <c r="D46" s="9">
        <v>0</v>
      </c>
    </row>
    <row r="47" spans="1:4" ht="24">
      <c r="A47" s="6" t="s">
        <v>13</v>
      </c>
      <c r="B47" s="8" t="s">
        <v>64</v>
      </c>
      <c r="C47" s="9">
        <f>C10-C17-C24+C30-C31+C36-C42</f>
        <v>99169.70999999996</v>
      </c>
      <c r="D47" s="9">
        <f>D10-D17-D24+D30-D31+D36-D42</f>
        <v>2049.340000000064</v>
      </c>
    </row>
    <row r="48" spans="1:4" ht="12">
      <c r="A48" s="6" t="s">
        <v>65</v>
      </c>
      <c r="B48" s="8" t="s">
        <v>66</v>
      </c>
      <c r="C48" s="9">
        <f>C49-C50</f>
        <v>0</v>
      </c>
      <c r="D48" s="9">
        <f>D49-D50</f>
        <v>0</v>
      </c>
    </row>
    <row r="49" spans="1:4" ht="12">
      <c r="A49" s="4" t="s">
        <v>13</v>
      </c>
      <c r="B49" s="10" t="s">
        <v>67</v>
      </c>
      <c r="C49" s="9"/>
      <c r="D49" s="9"/>
    </row>
    <row r="50" spans="1:4" ht="12">
      <c r="A50" s="4" t="s">
        <v>15</v>
      </c>
      <c r="B50" s="10" t="s">
        <v>68</v>
      </c>
      <c r="C50" s="9"/>
      <c r="D50" s="9"/>
    </row>
    <row r="51" spans="1:4" ht="12">
      <c r="A51" s="6" t="s">
        <v>69</v>
      </c>
      <c r="B51" s="8" t="s">
        <v>70</v>
      </c>
      <c r="C51" s="9">
        <f>C52+C53</f>
        <v>168623.04999999993</v>
      </c>
      <c r="D51" s="9">
        <f>D52+D53</f>
        <v>80221.0000000001</v>
      </c>
    </row>
    <row r="52" spans="1:4" ht="12">
      <c r="A52" s="4" t="s">
        <v>71</v>
      </c>
      <c r="B52" s="10" t="s">
        <v>72</v>
      </c>
      <c r="C52" s="9">
        <f>C47</f>
        <v>99169.70999999996</v>
      </c>
      <c r="D52" s="9">
        <f>D47</f>
        <v>2049.340000000064</v>
      </c>
    </row>
    <row r="53" spans="1:4" ht="12">
      <c r="A53" s="4" t="s">
        <v>73</v>
      </c>
      <c r="B53" s="10" t="s">
        <v>74</v>
      </c>
      <c r="C53" s="9">
        <f>C23-C25+C29</f>
        <v>69453.33999999997</v>
      </c>
      <c r="D53" s="9">
        <f>D23-D25+D29</f>
        <v>78171.66000000003</v>
      </c>
    </row>
    <row r="54" spans="1:4" ht="12">
      <c r="A54" s="6" t="s">
        <v>75</v>
      </c>
      <c r="B54" s="8" t="s">
        <v>76</v>
      </c>
      <c r="C54" s="9"/>
      <c r="D54" s="9"/>
    </row>
    <row r="55" spans="1:4" ht="24">
      <c r="A55" s="14" t="s">
        <v>77</v>
      </c>
      <c r="B55" s="15" t="s">
        <v>78</v>
      </c>
      <c r="C55" s="16"/>
      <c r="D55" s="16"/>
    </row>
    <row r="56" spans="1:4" ht="12">
      <c r="A56" s="17" t="s">
        <v>79</v>
      </c>
      <c r="B56" s="18" t="s">
        <v>86</v>
      </c>
      <c r="C56" s="19">
        <f>C51-C54-C55</f>
        <v>168623.04999999993</v>
      </c>
      <c r="D56" s="19">
        <f>D51-D54-D55</f>
        <v>80221.0000000001</v>
      </c>
    </row>
    <row r="59" ht="12">
      <c r="D59" s="20"/>
    </row>
    <row r="60" spans="1:4" ht="23.25" customHeight="1">
      <c r="A60" s="21" t="s">
        <v>80</v>
      </c>
      <c r="B60" s="32" t="s">
        <v>81</v>
      </c>
      <c r="C60" s="32"/>
      <c r="D60" s="32" t="s">
        <v>82</v>
      </c>
    </row>
    <row r="61" spans="1:4" ht="12">
      <c r="A61" s="21" t="s">
        <v>83</v>
      </c>
      <c r="B61" s="32"/>
      <c r="C61" s="32"/>
      <c r="D61" s="32"/>
    </row>
    <row r="62" spans="1:4" ht="12">
      <c r="A62" s="1" t="s">
        <v>87</v>
      </c>
      <c r="B62" s="32"/>
      <c r="C62" s="32"/>
      <c r="D62" s="32"/>
    </row>
    <row r="63" ht="12">
      <c r="D63" s="20"/>
    </row>
  </sheetData>
  <sheetProtection selectLockedCells="1" selectUnlockedCells="1"/>
  <mergeCells count="13">
    <mergeCell ref="A4:B4"/>
    <mergeCell ref="C4:D4"/>
    <mergeCell ref="A5:B5"/>
    <mergeCell ref="C5:D5"/>
    <mergeCell ref="C6:D6"/>
    <mergeCell ref="B60:C62"/>
    <mergeCell ref="D60:D62"/>
    <mergeCell ref="A1:B1"/>
    <mergeCell ref="C1:D1"/>
    <mergeCell ref="A2:B2"/>
    <mergeCell ref="C2:D2"/>
    <mergeCell ref="A3:B3"/>
    <mergeCell ref="C3:D3"/>
  </mergeCells>
  <printOptions/>
  <pageMargins left="0.7875" right="0.7875" top="0.7875" bottom="0.7875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Maniszewska</dc:creator>
  <cp:keywords/>
  <dc:description/>
  <cp:lastModifiedBy>MagdaM</cp:lastModifiedBy>
  <dcterms:created xsi:type="dcterms:W3CDTF">2012-06-28T10:21:35Z</dcterms:created>
  <dcterms:modified xsi:type="dcterms:W3CDTF">2017-07-06T07:21:18Z</dcterms:modified>
  <cp:category/>
  <cp:version/>
  <cp:contentType/>
  <cp:contentStatus/>
</cp:coreProperties>
</file>